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rdhead\Downloads\"/>
    </mc:Choice>
  </mc:AlternateContent>
  <bookViews>
    <workbookView xWindow="0" yWindow="0" windowWidth="28800" windowHeight="12390"/>
  </bookViews>
  <sheets>
    <sheet name="1안(제품)" sheetId="5" r:id="rId1"/>
    <sheet name="2안(제품+데이터)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4" l="1"/>
  <c r="G16" i="5"/>
  <c r="F16" i="5"/>
  <c r="E16" i="5"/>
  <c r="G16" i="4"/>
  <c r="F16" i="4"/>
  <c r="E16" i="4"/>
  <c r="E13" i="4"/>
  <c r="L22" i="5"/>
  <c r="L19" i="5"/>
  <c r="G15" i="5"/>
  <c r="F15" i="5"/>
  <c r="E15" i="5"/>
  <c r="L14" i="5"/>
  <c r="G14" i="5"/>
  <c r="F14" i="5"/>
  <c r="E14" i="5"/>
  <c r="G13" i="5"/>
  <c r="F13" i="5"/>
  <c r="E13" i="5"/>
  <c r="L11" i="5"/>
  <c r="G11" i="5"/>
  <c r="G12" i="5" s="1"/>
  <c r="F11" i="5"/>
  <c r="F12" i="5" s="1"/>
  <c r="E11" i="5"/>
  <c r="E12" i="5" s="1"/>
  <c r="G14" i="4"/>
  <c r="G13" i="4"/>
  <c r="G11" i="4"/>
  <c r="G12" i="4"/>
  <c r="G15" i="4"/>
  <c r="F14" i="4"/>
  <c r="F13" i="4"/>
  <c r="F11" i="4"/>
  <c r="F12" i="4"/>
  <c r="F15" i="4"/>
  <c r="E14" i="4"/>
  <c r="E11" i="4"/>
  <c r="E12" i="4"/>
  <c r="L22" i="4"/>
  <c r="L19" i="4"/>
  <c r="L14" i="4"/>
  <c r="L11" i="4"/>
  <c r="G18" i="5" l="1"/>
  <c r="G20" i="5" s="1"/>
  <c r="F18" i="5"/>
  <c r="F20" i="5" s="1"/>
  <c r="E18" i="5"/>
  <c r="E20" i="5" s="1"/>
  <c r="F18" i="4"/>
  <c r="F20" i="4" s="1"/>
  <c r="G18" i="4"/>
  <c r="G20" i="4" s="1"/>
  <c r="E18" i="4"/>
  <c r="E20" i="4" s="1"/>
  <c r="D22" i="5" l="1"/>
  <c r="D22" i="4"/>
</calcChain>
</file>

<file path=xl/sharedStrings.xml><?xml version="1.0" encoding="utf-8"?>
<sst xmlns="http://schemas.openxmlformats.org/spreadsheetml/2006/main" count="58" uniqueCount="31">
  <si>
    <t>구분</t>
  </si>
  <si>
    <t>세부 항목</t>
  </si>
  <si>
    <t>자본 지출 (CAPEX)</t>
  </si>
  <si>
    <t>소계</t>
  </si>
  <si>
    <t>운영 지출 (OPEX)</t>
  </si>
  <si>
    <t>소프트웨어 사용료</t>
  </si>
  <si>
    <t>시스템 유지보수</t>
  </si>
  <si>
    <t>교육 훈련비</t>
  </si>
  <si>
    <t>예비비</t>
  </si>
  <si>
    <t>총계</t>
  </si>
  <si>
    <t>대당 생산가격</t>
    <phoneticPr fontId="5" type="noConversion"/>
  </si>
  <si>
    <t>개수</t>
    <phoneticPr fontId="5" type="noConversion"/>
  </si>
  <si>
    <t>월사용료</t>
    <phoneticPr fontId="5" type="noConversion"/>
  </si>
  <si>
    <t>개수</t>
    <phoneticPr fontId="5" type="noConversion"/>
  </si>
  <si>
    <t>인건비 2인</t>
    <phoneticPr fontId="5" type="noConversion"/>
  </si>
  <si>
    <t>교육 훈련비</t>
    <phoneticPr fontId="5" type="noConversion"/>
  </si>
  <si>
    <t>병원</t>
    <phoneticPr fontId="5" type="noConversion"/>
  </si>
  <si>
    <t>시스템 유지보수</t>
    <phoneticPr fontId="5" type="noConversion"/>
  </si>
  <si>
    <t>병원에 들어가는 비용(월100만원)</t>
    <phoneticPr fontId="5" type="noConversion"/>
  </si>
  <si>
    <r>
      <t>1</t>
    </r>
    <r>
      <rPr>
        <sz val="10"/>
        <color rgb="FFFFFFFF"/>
        <rFont val="돋움"/>
        <family val="3"/>
        <charset val="129"/>
      </rPr>
      <t>차년도</t>
    </r>
    <r>
      <rPr>
        <sz val="10"/>
        <color rgb="FFFFFFFF"/>
        <rFont val="Roboto"/>
        <family val="2"/>
      </rPr>
      <t xml:space="preserve"> (5</t>
    </r>
    <r>
      <rPr>
        <sz val="10"/>
        <color rgb="FFFFFFFF"/>
        <rFont val="돋움"/>
        <family val="3"/>
        <charset val="129"/>
      </rPr>
      <t>대</t>
    </r>
    <r>
      <rPr>
        <sz val="10"/>
        <color rgb="FFFFFFFF"/>
        <rFont val="Roboto"/>
        <family val="2"/>
      </rPr>
      <t>)</t>
    </r>
    <phoneticPr fontId="5" type="noConversion"/>
  </si>
  <si>
    <r>
      <t>2</t>
    </r>
    <r>
      <rPr>
        <sz val="10"/>
        <color rgb="FFFFFFFF"/>
        <rFont val="맑은 고딕"/>
        <family val="2"/>
        <charset val="129"/>
      </rPr>
      <t>차년도</t>
    </r>
    <r>
      <rPr>
        <sz val="10"/>
        <color rgb="FFFFFFFF"/>
        <rFont val="Roboto"/>
        <family val="2"/>
      </rPr>
      <t>(6</t>
    </r>
    <r>
      <rPr>
        <sz val="10"/>
        <color rgb="FFFFFFFF"/>
        <rFont val="맑은 고딕"/>
        <family val="2"/>
        <charset val="129"/>
      </rPr>
      <t>대</t>
    </r>
    <r>
      <rPr>
        <sz val="10"/>
        <color rgb="FFFFFFFF"/>
        <rFont val="Roboto"/>
        <family val="2"/>
      </rPr>
      <t>)</t>
    </r>
    <phoneticPr fontId="5" type="noConversion"/>
  </si>
  <si>
    <r>
      <t>3</t>
    </r>
    <r>
      <rPr>
        <sz val="10"/>
        <color rgb="FFFFFFFF"/>
        <rFont val="맑은 고딕"/>
        <family val="2"/>
        <charset val="129"/>
      </rPr>
      <t>차년도</t>
    </r>
    <r>
      <rPr>
        <sz val="10"/>
        <color rgb="FFFFFFFF"/>
        <rFont val="Roboto"/>
        <family val="2"/>
      </rPr>
      <t>(8</t>
    </r>
    <r>
      <rPr>
        <sz val="10"/>
        <color rgb="FFFFFFFF"/>
        <rFont val="맑은 고딕"/>
        <family val="2"/>
        <charset val="129"/>
      </rPr>
      <t>대</t>
    </r>
    <r>
      <rPr>
        <sz val="10"/>
        <color rgb="FFFFFFFF"/>
        <rFont val="Roboto"/>
        <family val="2"/>
      </rPr>
      <t>)</t>
    </r>
    <phoneticPr fontId="5" type="noConversion"/>
  </si>
  <si>
    <r>
      <rPr>
        <sz val="10"/>
        <color rgb="FF434343"/>
        <rFont val="돋움"/>
        <family val="3"/>
        <charset val="129"/>
      </rPr>
      <t>최초</t>
    </r>
    <r>
      <rPr>
        <sz val="10"/>
        <color rgb="FF434343"/>
        <rFont val="Roboto"/>
        <family val="2"/>
      </rPr>
      <t xml:space="preserve"> </t>
    </r>
    <r>
      <rPr>
        <sz val="10"/>
        <color rgb="FF434343"/>
        <rFont val="돋움"/>
        <family val="3"/>
        <charset val="129"/>
      </rPr>
      <t>설치</t>
    </r>
    <phoneticPr fontId="5" type="noConversion"/>
  </si>
  <si>
    <t>총합</t>
    <phoneticPr fontId="5" type="noConversion"/>
  </si>
  <si>
    <r>
      <t>1</t>
    </r>
    <r>
      <rPr>
        <sz val="10"/>
        <color rgb="FFFFFFFF"/>
        <rFont val="돋움"/>
        <family val="3"/>
        <charset val="129"/>
      </rPr>
      <t>차년도</t>
    </r>
    <r>
      <rPr>
        <sz val="10"/>
        <color rgb="FFFFFFFF"/>
        <rFont val="Roboto"/>
        <family val="2"/>
      </rPr>
      <t xml:space="preserve"> (19</t>
    </r>
    <r>
      <rPr>
        <sz val="10"/>
        <color rgb="FFFFFFFF"/>
        <rFont val="돋움"/>
        <family val="3"/>
        <charset val="129"/>
      </rPr>
      <t>대</t>
    </r>
    <r>
      <rPr>
        <sz val="10"/>
        <color rgb="FFFFFFFF"/>
        <rFont val="Roboto"/>
        <family val="2"/>
      </rPr>
      <t>)</t>
    </r>
    <phoneticPr fontId="5" type="noConversion"/>
  </si>
  <si>
    <t>신규설치병원</t>
    <phoneticPr fontId="5" type="noConversion"/>
  </si>
  <si>
    <t>신규설치 장비</t>
    <phoneticPr fontId="5" type="noConversion"/>
  </si>
  <si>
    <t>신규설치병원</t>
    <phoneticPr fontId="5" type="noConversion"/>
  </si>
  <si>
    <t>신규설치장비</t>
    <phoneticPr fontId="5" type="noConversion"/>
  </si>
  <si>
    <r>
      <rPr>
        <sz val="10"/>
        <color rgb="FF434343"/>
        <rFont val="돋움"/>
        <family val="3"/>
        <charset val="129"/>
      </rPr>
      <t>커스터마이징</t>
    </r>
    <r>
      <rPr>
        <sz val="10"/>
        <color rgb="FF434343"/>
        <rFont val="Roboto"/>
        <family val="2"/>
      </rPr>
      <t xml:space="preserve"> </t>
    </r>
    <r>
      <rPr>
        <sz val="10"/>
        <color rgb="FF434343"/>
        <rFont val="돋움"/>
        <family val="3"/>
        <charset val="129"/>
      </rPr>
      <t>및</t>
    </r>
    <r>
      <rPr>
        <sz val="10"/>
        <color rgb="FF434343"/>
        <rFont val="Roboto"/>
        <family val="2"/>
      </rPr>
      <t xml:space="preserve"> AI </t>
    </r>
    <r>
      <rPr>
        <sz val="10"/>
        <color rgb="FF434343"/>
        <rFont val="돋움"/>
        <family val="3"/>
        <charset val="129"/>
      </rPr>
      <t>업그레이드</t>
    </r>
    <r>
      <rPr>
        <sz val="10"/>
        <color rgb="FF434343"/>
        <rFont val="Roboto"/>
        <family val="2"/>
      </rPr>
      <t xml:space="preserve"> (</t>
    </r>
    <r>
      <rPr>
        <sz val="10"/>
        <color rgb="FF434343"/>
        <rFont val="돋움"/>
        <family val="3"/>
        <charset val="129"/>
      </rPr>
      <t>전담팀</t>
    </r>
    <r>
      <rPr>
        <sz val="10"/>
        <color rgb="FF434343"/>
        <rFont val="Roboto"/>
        <family val="2"/>
      </rPr>
      <t>)</t>
    </r>
    <phoneticPr fontId="5" type="noConversion"/>
  </si>
  <si>
    <r>
      <rPr>
        <sz val="10"/>
        <color rgb="FF434343"/>
        <rFont val="돋움"/>
        <family val="3"/>
        <charset val="129"/>
      </rPr>
      <t>커스터마이징</t>
    </r>
    <r>
      <rPr>
        <sz val="10"/>
        <color rgb="FF434343"/>
        <rFont val="Roboto"/>
        <family val="2"/>
      </rPr>
      <t xml:space="preserve"> </t>
    </r>
    <r>
      <rPr>
        <sz val="10"/>
        <color rgb="FF434343"/>
        <rFont val="돋움"/>
        <family val="3"/>
        <charset val="129"/>
      </rPr>
      <t>및</t>
    </r>
    <r>
      <rPr>
        <sz val="10"/>
        <color rgb="FF434343"/>
        <rFont val="Roboto"/>
        <family val="2"/>
      </rPr>
      <t xml:space="preserve"> AI</t>
    </r>
    <r>
      <rPr>
        <sz val="10"/>
        <color rgb="FF434343"/>
        <rFont val="돋움"/>
        <family val="3"/>
        <charset val="129"/>
      </rPr>
      <t>업그레이드</t>
    </r>
    <r>
      <rPr>
        <sz val="10"/>
        <color rgb="FF434343"/>
        <rFont val="Roboto"/>
        <family val="2"/>
      </rPr>
      <t xml:space="preserve"> (</t>
    </r>
    <r>
      <rPr>
        <sz val="10"/>
        <color rgb="FF434343"/>
        <rFont val="돋움"/>
        <family val="3"/>
        <charset val="129"/>
      </rPr>
      <t>전담팀</t>
    </r>
    <r>
      <rPr>
        <sz val="10"/>
        <color rgb="FF434343"/>
        <rFont val="Roboto"/>
        <family val="2"/>
      </rPr>
      <t>)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</si>
</sst>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rgb="FFFFFFFF"/>
      <name val="Roboto"/>
      <family val="2"/>
    </font>
    <font>
      <sz val="10"/>
      <color rgb="FF434343"/>
      <name val="Roboto"/>
      <family val="2"/>
    </font>
    <font>
      <sz val="10"/>
      <color theme="1"/>
      <name val="Arial"/>
      <family val="2"/>
    </font>
    <font>
      <sz val="8"/>
      <name val="맑은 고딕"/>
      <family val="2"/>
      <charset val="129"/>
      <scheme val="minor"/>
    </font>
    <font>
      <sz val="10"/>
      <color rgb="FF434343"/>
      <name val="돋움"/>
      <family val="3"/>
      <charset val="129"/>
    </font>
    <font>
      <sz val="10"/>
      <color rgb="FFFFFFFF"/>
      <name val="돋움"/>
      <family val="3"/>
      <charset val="129"/>
    </font>
    <font>
      <sz val="10"/>
      <color rgb="FFFFFFFF"/>
      <name val="맑은 고딕"/>
      <family val="2"/>
      <charset val="129"/>
    </font>
  </fonts>
  <fills count="5">
    <fill>
      <patternFill patternType="none"/>
    </fill>
    <fill>
      <patternFill patternType="gray125"/>
    </fill>
    <fill>
      <patternFill patternType="solid">
        <fgColor rgb="FF35685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6F8F9"/>
        <bgColor indexed="64"/>
      </patternFill>
    </fill>
  </fills>
  <borders count="13">
    <border>
      <left/>
      <right/>
      <top/>
      <bottom/>
      <diagonal/>
    </border>
    <border>
      <left style="medium">
        <color rgb="FFCCCCCC"/>
      </left>
      <right style="medium">
        <color rgb="FFFFFFFF"/>
      </right>
      <top style="medium">
        <color rgb="FFCCCCCC"/>
      </top>
      <bottom style="medium">
        <color rgb="FFF6F8F9"/>
      </bottom>
      <diagonal/>
    </border>
    <border>
      <left style="medium">
        <color rgb="FFCCCCCC"/>
      </left>
      <right style="medium">
        <color rgb="FFF6F8F9"/>
      </right>
      <top style="medium">
        <color rgb="FFCCCCCC"/>
      </top>
      <bottom style="medium">
        <color rgb="FFF6F8F9"/>
      </bottom>
      <diagonal/>
    </border>
    <border>
      <left style="medium">
        <color indexed="64"/>
      </left>
      <right style="medium">
        <color rgb="FF356854"/>
      </right>
      <top style="medium">
        <color indexed="64"/>
      </top>
      <bottom style="medium">
        <color rgb="FF284E3F"/>
      </bottom>
      <diagonal/>
    </border>
    <border>
      <left style="medium">
        <color rgb="FFCCCCCC"/>
      </left>
      <right style="medium">
        <color rgb="FF356854"/>
      </right>
      <top style="medium">
        <color indexed="64"/>
      </top>
      <bottom style="medium">
        <color rgb="FF284E3F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rgb="FFCCCCCC"/>
      </top>
      <bottom style="medium">
        <color rgb="FFF6F8F9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F6F8F9"/>
      </bottom>
      <diagonal/>
    </border>
    <border>
      <left style="medium">
        <color indexed="64"/>
      </left>
      <right style="medium">
        <color rgb="FFF6F8F9"/>
      </right>
      <top style="medium">
        <color rgb="FFCCCCCC"/>
      </top>
      <bottom style="medium">
        <color rgb="FFF6F8F9"/>
      </bottom>
      <diagonal/>
    </border>
    <border>
      <left style="medium">
        <color indexed="64"/>
      </left>
      <right style="medium">
        <color rgb="FFF6F8F9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rgb="FFF6F8F9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3" fillId="3" borderId="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3" fontId="0" fillId="0" borderId="0" xfId="0" applyNumberFormat="1">
      <alignment vertical="center"/>
    </xf>
    <xf numFmtId="3" fontId="3" fillId="3" borderId="1" xfId="0" applyNumberFormat="1" applyFont="1" applyFill="1" applyBorder="1" applyAlignment="1">
      <alignment horizontal="right" vertical="center" wrapText="1"/>
    </xf>
    <xf numFmtId="3" fontId="3" fillId="4" borderId="2" xfId="0" applyNumberFormat="1" applyFont="1" applyFill="1" applyBorder="1" applyAlignment="1">
      <alignment horizontal="right" vertical="center" wrapText="1"/>
    </xf>
    <xf numFmtId="41" fontId="0" fillId="0" borderId="0" xfId="1" applyFont="1">
      <alignment vertical="center"/>
    </xf>
    <xf numFmtId="41" fontId="0" fillId="0" borderId="0" xfId="0" applyNumberFormat="1">
      <alignment vertical="center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3" fontId="3" fillId="3" borderId="8" xfId="0" applyNumberFormat="1" applyFont="1" applyFill="1" applyBorder="1" applyAlignment="1">
      <alignment horizontal="right" vertical="center" wrapText="1"/>
    </xf>
    <xf numFmtId="0" fontId="3" fillId="4" borderId="9" xfId="0" applyFont="1" applyFill="1" applyBorder="1" applyAlignment="1">
      <alignment vertical="center" wrapText="1"/>
    </xf>
    <xf numFmtId="3" fontId="3" fillId="4" borderId="8" xfId="0" applyNumberFormat="1" applyFont="1" applyFill="1" applyBorder="1" applyAlignment="1">
      <alignment horizontal="right" vertical="center" wrapText="1"/>
    </xf>
    <xf numFmtId="0" fontId="4" fillId="4" borderId="9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0" fontId="3" fillId="4" borderId="10" xfId="0" applyFont="1" applyFill="1" applyBorder="1" applyAlignment="1">
      <alignment vertical="center" wrapText="1"/>
    </xf>
    <xf numFmtId="0" fontId="4" fillId="4" borderId="11" xfId="0" applyFont="1" applyFill="1" applyBorder="1" applyAlignment="1">
      <alignment vertical="center" wrapText="1"/>
    </xf>
    <xf numFmtId="3" fontId="3" fillId="4" borderId="11" xfId="0" applyNumberFormat="1" applyFont="1" applyFill="1" applyBorder="1" applyAlignment="1">
      <alignment horizontal="right" vertical="center" wrapText="1"/>
    </xf>
    <xf numFmtId="3" fontId="3" fillId="4" borderId="12" xfId="0" applyNumberFormat="1" applyFont="1" applyFill="1" applyBorder="1" applyAlignment="1">
      <alignment horizontal="right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M22"/>
  <sheetViews>
    <sheetView tabSelected="1" workbookViewId="0">
      <selection activeCell="C31" sqref="C31"/>
    </sheetView>
  </sheetViews>
  <sheetFormatPr defaultRowHeight="16.5"/>
  <cols>
    <col min="4" max="4" width="16.625" customWidth="1"/>
    <col min="5" max="5" width="12.875" bestFit="1" customWidth="1"/>
    <col min="6" max="6" width="12" customWidth="1"/>
    <col min="7" max="7" width="12.5" customWidth="1"/>
    <col min="9" max="10" width="13.75" bestFit="1" customWidth="1"/>
    <col min="12" max="12" width="11.875" bestFit="1" customWidth="1"/>
  </cols>
  <sheetData>
    <row r="8" spans="3:12">
      <c r="D8" t="s">
        <v>25</v>
      </c>
      <c r="E8">
        <v>1</v>
      </c>
      <c r="F8">
        <v>2</v>
      </c>
      <c r="G8">
        <v>2</v>
      </c>
    </row>
    <row r="9" spans="3:12" ht="17.25" thickBot="1">
      <c r="D9" t="s">
        <v>26</v>
      </c>
      <c r="E9">
        <v>5</v>
      </c>
      <c r="F9">
        <v>6</v>
      </c>
      <c r="G9">
        <v>8</v>
      </c>
    </row>
    <row r="10" spans="3:12" ht="17.25" thickBot="1">
      <c r="C10" s="10" t="s">
        <v>0</v>
      </c>
      <c r="D10" s="11" t="s">
        <v>1</v>
      </c>
      <c r="E10" s="11" t="s">
        <v>19</v>
      </c>
      <c r="F10" s="12" t="s">
        <v>20</v>
      </c>
      <c r="G10" s="13" t="s">
        <v>21</v>
      </c>
      <c r="J10" t="s">
        <v>10</v>
      </c>
      <c r="K10" t="s">
        <v>11</v>
      </c>
    </row>
    <row r="11" spans="3:12" ht="26.25" thickBot="1">
      <c r="C11" s="14" t="s">
        <v>2</v>
      </c>
      <c r="D11" s="1" t="s">
        <v>22</v>
      </c>
      <c r="E11" s="6">
        <f>$J$11*E9</f>
        <v>22500000</v>
      </c>
      <c r="F11" s="6">
        <f>$J$11*F9</f>
        <v>27000000</v>
      </c>
      <c r="G11" s="15">
        <f>$J$11*G9</f>
        <v>36000000</v>
      </c>
      <c r="J11" s="8">
        <v>4500000</v>
      </c>
      <c r="K11">
        <v>5</v>
      </c>
      <c r="L11" s="9">
        <f>J11*K11</f>
        <v>22500000</v>
      </c>
    </row>
    <row r="12" spans="3:12" ht="17.25" thickBot="1">
      <c r="C12" s="16" t="s">
        <v>3</v>
      </c>
      <c r="D12" s="2"/>
      <c r="E12" s="7">
        <f>E11</f>
        <v>22500000</v>
      </c>
      <c r="F12" s="7">
        <f>F11</f>
        <v>27000000</v>
      </c>
      <c r="G12" s="17">
        <f>G11</f>
        <v>36000000</v>
      </c>
    </row>
    <row r="13" spans="3:12" ht="26.25" thickBot="1">
      <c r="C13" s="14" t="s">
        <v>4</v>
      </c>
      <c r="D13" s="1" t="s">
        <v>5</v>
      </c>
      <c r="E13" s="6">
        <f>$J$14*E9*12</f>
        <v>30000000</v>
      </c>
      <c r="F13" s="6">
        <f>$J$14*(F9+E9)*12</f>
        <v>66000000</v>
      </c>
      <c r="G13" s="15">
        <f>$J$14*(G9+F9+E9)*12</f>
        <v>114000000</v>
      </c>
      <c r="J13" t="s">
        <v>12</v>
      </c>
      <c r="K13" t="s">
        <v>13</v>
      </c>
    </row>
    <row r="14" spans="3:12" ht="17.25" thickBot="1">
      <c r="C14" s="18"/>
      <c r="D14" s="3" t="s">
        <v>6</v>
      </c>
      <c r="E14" s="7">
        <f>$J$22*E9*12</f>
        <v>18000000</v>
      </c>
      <c r="F14" s="7">
        <f>$J$22*(F9+E9)*12</f>
        <v>39600000</v>
      </c>
      <c r="G14" s="17">
        <f>$J$22*(G9+F9+E9)*12</f>
        <v>68400000</v>
      </c>
      <c r="J14" s="8">
        <v>500000</v>
      </c>
      <c r="K14">
        <v>5</v>
      </c>
      <c r="L14" s="8">
        <f>J14*K14*12</f>
        <v>30000000</v>
      </c>
    </row>
    <row r="15" spans="3:12" ht="26.25" thickBot="1">
      <c r="C15" s="19"/>
      <c r="D15" s="1" t="s">
        <v>30</v>
      </c>
      <c r="E15" s="6">
        <f>$L$16</f>
        <v>100000000</v>
      </c>
      <c r="F15" s="6">
        <f>$L$16</f>
        <v>100000000</v>
      </c>
      <c r="G15" s="15">
        <f>$L$16</f>
        <v>100000000</v>
      </c>
    </row>
    <row r="16" spans="3:12" ht="17.25" thickBot="1">
      <c r="C16" s="18"/>
      <c r="D16" s="3" t="s">
        <v>7</v>
      </c>
      <c r="E16" s="7">
        <f>$J$19*1*12</f>
        <v>12000000</v>
      </c>
      <c r="F16" s="7">
        <f>$J$19*3*12</f>
        <v>36000000</v>
      </c>
      <c r="G16" s="17">
        <f>$J$19*5*12</f>
        <v>60000000</v>
      </c>
      <c r="J16" t="s">
        <v>14</v>
      </c>
      <c r="L16" s="5">
        <v>100000000</v>
      </c>
    </row>
    <row r="17" spans="3:13" ht="17.25" thickBot="1">
      <c r="C17" s="19"/>
      <c r="D17" s="1" t="s">
        <v>8</v>
      </c>
      <c r="E17" s="6">
        <v>10000000</v>
      </c>
      <c r="F17" s="6">
        <v>10000000</v>
      </c>
      <c r="G17" s="15">
        <v>10000000</v>
      </c>
    </row>
    <row r="18" spans="3:13" ht="17.25" thickBot="1">
      <c r="C18" s="16" t="s">
        <v>3</v>
      </c>
      <c r="D18" s="2"/>
      <c r="E18" s="7">
        <f>SUM(E13:E17)</f>
        <v>170000000</v>
      </c>
      <c r="F18" s="7">
        <f>SUM(F13:F17)</f>
        <v>251600000</v>
      </c>
      <c r="G18" s="17">
        <f>SUM(G13:G17)</f>
        <v>352400000</v>
      </c>
      <c r="J18" t="s">
        <v>15</v>
      </c>
      <c r="K18" t="s">
        <v>16</v>
      </c>
      <c r="M18" t="s">
        <v>18</v>
      </c>
    </row>
    <row r="19" spans="3:13" ht="17.25" thickBot="1">
      <c r="C19" s="19"/>
      <c r="D19" s="4"/>
      <c r="E19" s="4"/>
      <c r="F19" s="4"/>
      <c r="G19" s="20"/>
      <c r="J19" s="8">
        <v>1000000</v>
      </c>
      <c r="K19">
        <v>5</v>
      </c>
      <c r="L19" s="8">
        <f>J19*K19*12</f>
        <v>60000000</v>
      </c>
    </row>
    <row r="20" spans="3:13" ht="17.25" thickBot="1">
      <c r="C20" s="21" t="s">
        <v>9</v>
      </c>
      <c r="D20" s="22"/>
      <c r="E20" s="23">
        <f>E12+E18</f>
        <v>192500000</v>
      </c>
      <c r="F20" s="23">
        <f>F12+F18</f>
        <v>278600000</v>
      </c>
      <c r="G20" s="24">
        <f>G12+G18</f>
        <v>388400000</v>
      </c>
    </row>
    <row r="21" spans="3:13">
      <c r="J21" t="s">
        <v>17</v>
      </c>
      <c r="K21" t="s">
        <v>16</v>
      </c>
    </row>
    <row r="22" spans="3:13">
      <c r="C22" t="s">
        <v>23</v>
      </c>
      <c r="D22" s="5">
        <f>SUM(E20:G20)</f>
        <v>859500000</v>
      </c>
      <c r="J22" s="8">
        <v>300000</v>
      </c>
      <c r="K22">
        <v>5</v>
      </c>
      <c r="L22" s="8">
        <f>J22*K22*12</f>
        <v>18000000</v>
      </c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M22"/>
  <sheetViews>
    <sheetView workbookViewId="0">
      <selection activeCell="I6" sqref="I6"/>
    </sheetView>
  </sheetViews>
  <sheetFormatPr defaultRowHeight="16.5"/>
  <cols>
    <col min="4" max="4" width="15.75" customWidth="1"/>
    <col min="5" max="5" width="12.875" bestFit="1" customWidth="1"/>
    <col min="6" max="6" width="12" customWidth="1"/>
    <col min="7" max="7" width="12.5" customWidth="1"/>
    <col min="9" max="10" width="13.75" bestFit="1" customWidth="1"/>
    <col min="12" max="12" width="11.875" bestFit="1" customWidth="1"/>
  </cols>
  <sheetData>
    <row r="8" spans="3:12">
      <c r="D8" t="s">
        <v>27</v>
      </c>
      <c r="E8">
        <v>5</v>
      </c>
      <c r="F8">
        <v>0</v>
      </c>
      <c r="G8">
        <v>0</v>
      </c>
    </row>
    <row r="9" spans="3:12" ht="17.25" thickBot="1">
      <c r="D9" t="s">
        <v>28</v>
      </c>
      <c r="E9">
        <v>19</v>
      </c>
      <c r="F9">
        <v>0</v>
      </c>
      <c r="G9">
        <v>0</v>
      </c>
    </row>
    <row r="10" spans="3:12" ht="17.25" thickBot="1">
      <c r="C10" s="10" t="s">
        <v>0</v>
      </c>
      <c r="D10" s="11" t="s">
        <v>1</v>
      </c>
      <c r="E10" s="11" t="s">
        <v>24</v>
      </c>
      <c r="F10" s="12" t="s">
        <v>20</v>
      </c>
      <c r="G10" s="13" t="s">
        <v>21</v>
      </c>
      <c r="J10" t="s">
        <v>10</v>
      </c>
      <c r="K10" t="s">
        <v>11</v>
      </c>
    </row>
    <row r="11" spans="3:12" ht="26.25" thickBot="1">
      <c r="C11" s="14" t="s">
        <v>2</v>
      </c>
      <c r="D11" s="1" t="s">
        <v>22</v>
      </c>
      <c r="E11" s="6">
        <f>$J$11*E9</f>
        <v>85500000</v>
      </c>
      <c r="F11" s="6">
        <f>$J$11*F9</f>
        <v>0</v>
      </c>
      <c r="G11" s="15">
        <f>$J$11*G9</f>
        <v>0</v>
      </c>
      <c r="J11" s="8">
        <v>4500000</v>
      </c>
      <c r="K11">
        <v>5</v>
      </c>
      <c r="L11" s="9">
        <f>J11*K11</f>
        <v>22500000</v>
      </c>
    </row>
    <row r="12" spans="3:12" ht="17.25" thickBot="1">
      <c r="C12" s="16" t="s">
        <v>3</v>
      </c>
      <c r="D12" s="2"/>
      <c r="E12" s="7">
        <f>E11</f>
        <v>85500000</v>
      </c>
      <c r="F12" s="7">
        <f>F11</f>
        <v>0</v>
      </c>
      <c r="G12" s="17">
        <f>G11</f>
        <v>0</v>
      </c>
    </row>
    <row r="13" spans="3:12" ht="26.25" thickBot="1">
      <c r="C13" s="14" t="s">
        <v>4</v>
      </c>
      <c r="D13" s="1" t="s">
        <v>5</v>
      </c>
      <c r="E13" s="6">
        <f>0</f>
        <v>0</v>
      </c>
      <c r="F13" s="6">
        <f>$J$14*(F9+E9)*12</f>
        <v>114000000</v>
      </c>
      <c r="G13" s="15">
        <f>$J$14*(G9+F9+E9)*12</f>
        <v>114000000</v>
      </c>
      <c r="J13" t="s">
        <v>12</v>
      </c>
      <c r="K13" t="s">
        <v>13</v>
      </c>
    </row>
    <row r="14" spans="3:12" ht="17.25" thickBot="1">
      <c r="C14" s="18"/>
      <c r="D14" s="3" t="s">
        <v>6</v>
      </c>
      <c r="E14" s="7">
        <f>$J$22*E9*12</f>
        <v>68400000</v>
      </c>
      <c r="F14" s="7">
        <f>$J$22*(F9+E9)*12</f>
        <v>68400000</v>
      </c>
      <c r="G14" s="17">
        <f>$J$22*(G9+F9+E9)*12</f>
        <v>68400000</v>
      </c>
      <c r="J14" s="8">
        <v>500000</v>
      </c>
      <c r="K14">
        <v>5</v>
      </c>
      <c r="L14" s="8">
        <f>J14*K14*12</f>
        <v>30000000</v>
      </c>
    </row>
    <row r="15" spans="3:12" ht="26.25" thickBot="1">
      <c r="C15" s="19"/>
      <c r="D15" s="1" t="s">
        <v>29</v>
      </c>
      <c r="E15" s="6">
        <f>L16</f>
        <v>150000000</v>
      </c>
      <c r="F15" s="6">
        <f>$L$16</f>
        <v>150000000</v>
      </c>
      <c r="G15" s="15">
        <f>$L$16</f>
        <v>150000000</v>
      </c>
    </row>
    <row r="16" spans="3:12" ht="17.25" thickBot="1">
      <c r="C16" s="18"/>
      <c r="D16" s="3" t="s">
        <v>7</v>
      </c>
      <c r="E16" s="7">
        <f>$J$19*5*12</f>
        <v>60000000</v>
      </c>
      <c r="F16" s="7">
        <f>$J$19*5*12</f>
        <v>60000000</v>
      </c>
      <c r="G16" s="17">
        <f>$J$19*5*12</f>
        <v>60000000</v>
      </c>
      <c r="J16" t="s">
        <v>14</v>
      </c>
      <c r="L16" s="5">
        <v>150000000</v>
      </c>
    </row>
    <row r="17" spans="3:13" ht="17.25" thickBot="1">
      <c r="C17" s="19"/>
      <c r="D17" s="1" t="s">
        <v>8</v>
      </c>
      <c r="E17" s="6">
        <v>10000000</v>
      </c>
      <c r="F17" s="6">
        <v>10000000</v>
      </c>
      <c r="G17" s="15">
        <v>10000000</v>
      </c>
    </row>
    <row r="18" spans="3:13" ht="17.25" thickBot="1">
      <c r="C18" s="16" t="s">
        <v>3</v>
      </c>
      <c r="D18" s="2"/>
      <c r="E18" s="7">
        <f>SUM(E13:E17)</f>
        <v>288400000</v>
      </c>
      <c r="F18" s="7">
        <f>SUM(F13:F17)</f>
        <v>402400000</v>
      </c>
      <c r="G18" s="17">
        <f>SUM(G13:G17)</f>
        <v>402400000</v>
      </c>
      <c r="J18" t="s">
        <v>15</v>
      </c>
      <c r="K18" t="s">
        <v>16</v>
      </c>
      <c r="M18" t="s">
        <v>18</v>
      </c>
    </row>
    <row r="19" spans="3:13" ht="17.25" thickBot="1">
      <c r="C19" s="19"/>
      <c r="D19" s="4"/>
      <c r="E19" s="4"/>
      <c r="F19" s="4"/>
      <c r="G19" s="20"/>
      <c r="J19" s="8">
        <v>1000000</v>
      </c>
      <c r="K19">
        <v>5</v>
      </c>
      <c r="L19" s="8">
        <f>J19*K19*12</f>
        <v>60000000</v>
      </c>
    </row>
    <row r="20" spans="3:13" ht="17.25" thickBot="1">
      <c r="C20" s="21" t="s">
        <v>9</v>
      </c>
      <c r="D20" s="22"/>
      <c r="E20" s="23">
        <f>E12+E18</f>
        <v>373900000</v>
      </c>
      <c r="F20" s="23">
        <f>F12+F18</f>
        <v>402400000</v>
      </c>
      <c r="G20" s="24">
        <f>G12+G18</f>
        <v>402400000</v>
      </c>
    </row>
    <row r="21" spans="3:13">
      <c r="J21" t="s">
        <v>17</v>
      </c>
      <c r="K21" t="s">
        <v>16</v>
      </c>
    </row>
    <row r="22" spans="3:13">
      <c r="C22" t="s">
        <v>23</v>
      </c>
      <c r="D22" s="5">
        <f>SUM(E20:G20)</f>
        <v>1178700000</v>
      </c>
      <c r="J22" s="8">
        <v>300000</v>
      </c>
      <c r="K22">
        <v>5</v>
      </c>
      <c r="L22" s="8">
        <f>J22*K22*12</f>
        <v>18000000</v>
      </c>
    </row>
  </sheetData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1안(제품)</vt:lpstr>
      <vt:lpstr>2안(제품+데이터)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birdhead</dc:creator>
  <cp:lastModifiedBy>birdhead</cp:lastModifiedBy>
  <dcterms:created xsi:type="dcterms:W3CDTF">2025-10-12T01:10:28Z</dcterms:created>
  <dcterms:modified xsi:type="dcterms:W3CDTF">2025-10-12T02:10:51Z</dcterms:modified>
</cp:coreProperties>
</file>